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nne\Documents\Sobell Bridge Club\Sobell 2015.2016\"/>
    </mc:Choice>
  </mc:AlternateContent>
  <bookViews>
    <workbookView xWindow="300" yWindow="465" windowWidth="11355" windowHeight="25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Sheet1!$A$1:$O$50</definedName>
  </definedNames>
  <calcPr calcId="152511"/>
</workbook>
</file>

<file path=xl/calcChain.xml><?xml version="1.0" encoding="utf-8"?>
<calcChain xmlns="http://schemas.openxmlformats.org/spreadsheetml/2006/main">
  <c r="M47" i="1" l="1"/>
  <c r="K42" i="1"/>
  <c r="I42" i="1" l="1"/>
  <c r="H42" i="1"/>
  <c r="B42" i="1" l="1"/>
  <c r="C42" i="1" l="1"/>
  <c r="E42" i="1"/>
  <c r="G42" i="1"/>
  <c r="D42" i="1"/>
  <c r="F42" i="1"/>
  <c r="N28" i="1" l="1"/>
  <c r="H37" i="1" l="1"/>
  <c r="D37" i="1" l="1"/>
  <c r="N26" i="1" l="1"/>
  <c r="N27" i="1"/>
  <c r="N24" i="1"/>
  <c r="N11" i="1" l="1"/>
  <c r="D47" i="1" l="1"/>
  <c r="J47" i="1" l="1"/>
  <c r="B37" i="1"/>
  <c r="F13" i="1" l="1"/>
  <c r="F19" i="1" s="1"/>
  <c r="N7" i="1"/>
  <c r="N21" i="1"/>
  <c r="N22" i="1"/>
  <c r="N23" i="1"/>
  <c r="N25" i="1"/>
  <c r="N29" i="1"/>
  <c r="N17" i="1"/>
  <c r="N10" i="1"/>
  <c r="N16" i="1"/>
  <c r="N15" i="1"/>
  <c r="N5" i="1"/>
  <c r="N6" i="1"/>
  <c r="N8" i="1"/>
  <c r="N9" i="1"/>
  <c r="N4" i="1"/>
  <c r="N46" i="1"/>
  <c r="N45" i="1"/>
  <c r="B13" i="1"/>
  <c r="B19" i="1" s="1"/>
  <c r="B32" i="1" s="1"/>
  <c r="C13" i="1"/>
  <c r="C19" i="1" s="1"/>
  <c r="C32" i="1" s="1"/>
  <c r="D13" i="1"/>
  <c r="D19" i="1" s="1"/>
  <c r="E13" i="1"/>
  <c r="E19" i="1" s="1"/>
  <c r="E32" i="1" s="1"/>
  <c r="G13" i="1"/>
  <c r="G19" i="1" s="1"/>
  <c r="G32" i="1" s="1"/>
  <c r="H13" i="1"/>
  <c r="H19" i="1" s="1"/>
  <c r="H32" i="1" s="1"/>
  <c r="I13" i="1"/>
  <c r="I19" i="1" s="1"/>
  <c r="I32" i="1" s="1"/>
  <c r="J13" i="1"/>
  <c r="J19" i="1" s="1"/>
  <c r="J32" i="1" s="1"/>
  <c r="K13" i="1"/>
  <c r="K32" i="1" s="1"/>
  <c r="L13" i="1"/>
  <c r="L19" i="1" s="1"/>
  <c r="L32" i="1" s="1"/>
  <c r="M13" i="1"/>
  <c r="M19" i="1" s="1"/>
  <c r="M32" i="1" s="1"/>
  <c r="N35" i="1"/>
  <c r="N36" i="1"/>
  <c r="N40" i="1"/>
  <c r="N41" i="1"/>
  <c r="N37" i="1" l="1"/>
  <c r="O38" i="1" s="1"/>
  <c r="N42" i="1"/>
  <c r="O43" i="1" s="1"/>
  <c r="O13" i="1"/>
  <c r="O30" i="1"/>
  <c r="N47" i="1"/>
  <c r="O48" i="1" s="1"/>
  <c r="N13" i="1"/>
  <c r="O18" i="1"/>
  <c r="D32" i="1"/>
  <c r="N19" i="1"/>
  <c r="F32" i="1"/>
  <c r="N32" i="1" l="1"/>
  <c r="O32" i="1"/>
  <c r="O50" i="1" s="1"/>
</calcChain>
</file>

<file path=xl/sharedStrings.xml><?xml version="1.0" encoding="utf-8"?>
<sst xmlns="http://schemas.openxmlformats.org/spreadsheetml/2006/main" count="53" uniqueCount="47">
  <si>
    <t>Sun</t>
  </si>
  <si>
    <t>Mon</t>
  </si>
  <si>
    <t>Tue</t>
  </si>
  <si>
    <t>Thu</t>
  </si>
  <si>
    <t>FriA</t>
  </si>
  <si>
    <t>FriE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</si>
  <si>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</si>
  <si>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</si>
  <si>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</si>
  <si>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</si>
  <si>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</si>
  <si>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</si>
  <si>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</si>
  <si>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</si>
  <si>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</si>
  <si>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</si>
  <si>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</si>
  <si>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</si>
  <si>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Totals</t>
  </si>
  <si>
    <t>Fees</t>
  </si>
  <si>
    <t>Subs</t>
  </si>
  <si>
    <t>Donation</t>
  </si>
  <si>
    <t>Sub total (1)</t>
  </si>
  <si>
    <t>Sub total (2)</t>
  </si>
  <si>
    <t>Income</t>
  </si>
  <si>
    <t>Expend</t>
  </si>
  <si>
    <t>Net</t>
  </si>
  <si>
    <t>Weekends</t>
  </si>
  <si>
    <t>Tuition</t>
  </si>
  <si>
    <t>Surplus</t>
  </si>
  <si>
    <t>Computer</t>
  </si>
  <si>
    <t>Grove Court</t>
  </si>
  <si>
    <t>Miscellaneous</t>
  </si>
  <si>
    <t>Refreshments</t>
  </si>
  <si>
    <t>Bridge Suppers</t>
  </si>
  <si>
    <t>P2P</t>
  </si>
  <si>
    <t>Wed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</si>
  <si>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</si>
  <si>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Sat</t>
  </si>
  <si>
    <t>Trophies</t>
  </si>
  <si>
    <t>Advertising</t>
  </si>
  <si>
    <t>Comp Consumables</t>
  </si>
  <si>
    <t>Sub total (3)</t>
  </si>
  <si>
    <t>Cards &amp; Scorecards</t>
  </si>
  <si>
    <t>2015/2016 Summary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</si>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</sst>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24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4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2" fontId="5" fillId="0" borderId="0" xfId="0" applyNumberFormat="1" applyFont="1" applyFill="1"/>
    <xf numFmtId="2" fontId="0" fillId="0" borderId="0" xfId="0" applyNumberFormat="1" applyFill="1"/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ill="1" applyAlignment="1"/>
    <xf numFmtId="2" fontId="0" fillId="0" borderId="1" xfId="0" applyNumberFormat="1" applyFill="1" applyBorder="1"/>
    <xf numFmtId="2" fontId="2" fillId="0" borderId="0" xfId="0" applyNumberFormat="1" applyFont="1" applyFill="1"/>
    <xf numFmtId="2" fontId="2" fillId="0" borderId="1" xfId="0" applyNumberFormat="1" applyFont="1" applyFill="1" applyBorder="1"/>
    <xf numFmtId="2" fontId="2" fillId="0" borderId="0" xfId="0" applyNumberFormat="1" applyFont="1" applyFill="1" applyBorder="1"/>
    <xf numFmtId="2" fontId="3" fillId="0" borderId="0" xfId="0" applyNumberFormat="1" applyFont="1" applyFill="1"/>
    <xf numFmtId="2" fontId="0" fillId="0" borderId="0" xfId="0" applyNumberFormat="1" applyFill="1" applyBorder="1"/>
    <xf numFmtId="2" fontId="3" fillId="0" borderId="1" xfId="0" applyNumberFormat="1" applyFont="1" applyFill="1" applyBorder="1"/>
    <xf numFmtId="2" fontId="7" fillId="0" borderId="0" xfId="0" applyNumberFormat="1" applyFont="1" applyFill="1"/>
    <xf numFmtId="2" fontId="0" fillId="0" borderId="2" xfId="0" applyNumberFormat="1" applyFill="1" applyBorder="1"/>
    <xf numFmtId="2" fontId="7" fillId="0" borderId="0" xfId="0" applyNumberFormat="1" applyFont="1" applyFill="1" applyBorder="1"/>
    <xf numFmtId="2" fontId="3" fillId="0" borderId="2" xfId="0" applyNumberFormat="1" applyFont="1" applyFill="1" applyBorder="1"/>
    <xf numFmtId="0" fontId="3" fillId="0" borderId="0" xfId="0" applyFont="1" applyFill="1"/>
    <xf numFmtId="0" fontId="7" fillId="0" borderId="0" xfId="0" applyFon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="65" workbookViewId="0">
      <pane ySplit="3" topLeftCell="A4" activePane="bottomLeft" state="frozenSplit"/>
      <selection pane="bottomLeft" activeCell="I26" sqref="I26"/>
    </sheetView>
  </sheetViews>
  <sheetFormatPr defaultRowHeight="12.75" x14ac:dyDescent="0.2"/>
  <cols>
    <col min="1" max="1" width="14.5703125" style="1" customWidth="1"/>
    <col min="2" max="12" width="8.85546875" style="9" customWidth="1"/>
    <col min="13" max="13" width="9.5703125" style="9" bestFit="1" customWidth="1"/>
    <col min="14" max="14" width="10.85546875" style="9" customWidth="1"/>
    <col min="15" max="15" width="14" style="9" bestFit="1" customWidth="1"/>
    <col min="16" max="16" width="9.140625" style="1"/>
    <col min="17" max="17" width="9.140625" style="9"/>
    <col min="18" max="18" width="11.5703125" style="9" customWidth="1"/>
    <col min="19" max="16384" width="9.140625" style="1"/>
  </cols>
  <sheetData>
    <row r="1" spans="1:18" s="2" customFormat="1" ht="18" customHeight="1" x14ac:dyDescent="0.25">
      <c r="B1" s="8"/>
      <c r="C1" s="8"/>
      <c r="D1" s="8"/>
      <c r="E1" s="8"/>
      <c r="F1" s="8"/>
      <c r="G1" s="8" t="s">
        <v>44</v>
      </c>
      <c r="H1" s="8"/>
      <c r="I1" s="8"/>
      <c r="J1" s="8"/>
      <c r="K1" s="8"/>
      <c r="L1" s="8"/>
      <c r="M1" s="8"/>
      <c r="N1" s="8"/>
      <c r="O1" s="8"/>
      <c r="Q1" s="8"/>
      <c r="R1" s="8"/>
    </row>
    <row r="2" spans="1:18" ht="15" customHeight="1" x14ac:dyDescent="0.4">
      <c r="M2" s="10"/>
    </row>
    <row r="3" spans="1:18" s="3" customFormat="1" ht="15.75" x14ac:dyDescent="0.25"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/>
      <c r="Q3" s="11"/>
      <c r="R3" s="11"/>
    </row>
    <row r="4" spans="1:18" ht="12.75" customHeight="1" x14ac:dyDescent="0.2">
      <c r="A4" s="1" t="s">
        <v>0</v>
      </c>
      <c r="B4" s="12">
        <v>320</v>
      </c>
      <c r="C4" s="9">
        <v>346</v>
      </c>
      <c r="D4" s="9">
        <v>314</v>
      </c>
      <c r="E4" s="9">
        <v>363</v>
      </c>
      <c r="F4" s="9">
        <v>384</v>
      </c>
      <c r="G4" s="9">
        <v>264</v>
      </c>
      <c r="H4" s="9">
        <v>326</v>
      </c>
      <c r="I4" s="9">
        <v>329</v>
      </c>
      <c r="J4" s="9">
        <v>246</v>
      </c>
      <c r="K4" s="12">
        <v>448</v>
      </c>
      <c r="L4" s="9">
        <v>336</v>
      </c>
      <c r="M4" s="9">
        <v>252</v>
      </c>
      <c r="N4" s="9">
        <f t="shared" ref="N4:N11" si="0">SUM(B4:M4)</f>
        <v>3928</v>
      </c>
    </row>
    <row r="5" spans="1:18" ht="12.75" customHeight="1" x14ac:dyDescent="0.2">
      <c r="A5" s="1" t="s">
        <v>1</v>
      </c>
      <c r="B5" s="12">
        <v>938</v>
      </c>
      <c r="C5" s="9">
        <v>933</v>
      </c>
      <c r="D5" s="9">
        <v>1312</v>
      </c>
      <c r="E5" s="9">
        <v>1119</v>
      </c>
      <c r="F5" s="9">
        <v>1248</v>
      </c>
      <c r="G5" s="9">
        <v>987</v>
      </c>
      <c r="H5" s="9">
        <v>875</v>
      </c>
      <c r="I5" s="9">
        <v>1237</v>
      </c>
      <c r="J5" s="9">
        <v>776</v>
      </c>
      <c r="K5" s="12">
        <v>1045</v>
      </c>
      <c r="L5" s="9">
        <v>1290</v>
      </c>
      <c r="M5" s="9">
        <v>1037</v>
      </c>
      <c r="N5" s="9">
        <f t="shared" si="0"/>
        <v>12797</v>
      </c>
    </row>
    <row r="6" spans="1:18" ht="12.75" customHeight="1" x14ac:dyDescent="0.2">
      <c r="A6" s="1" t="s">
        <v>2</v>
      </c>
      <c r="B6" s="12">
        <v>778</v>
      </c>
      <c r="C6" s="9">
        <v>877</v>
      </c>
      <c r="D6" s="9">
        <v>883</v>
      </c>
      <c r="E6" s="9">
        <v>861</v>
      </c>
      <c r="F6" s="9">
        <v>786</v>
      </c>
      <c r="G6" s="9">
        <v>902</v>
      </c>
      <c r="H6" s="9">
        <v>728</v>
      </c>
      <c r="I6" s="9">
        <v>793</v>
      </c>
      <c r="J6" s="9">
        <v>749</v>
      </c>
      <c r="K6" s="12">
        <v>648</v>
      </c>
      <c r="L6" s="9">
        <v>713</v>
      </c>
      <c r="M6" s="9">
        <v>891</v>
      </c>
      <c r="N6" s="9">
        <f t="shared" si="0"/>
        <v>9609</v>
      </c>
    </row>
    <row r="7" spans="1:18" ht="12.75" customHeight="1" x14ac:dyDescent="0.2">
      <c r="A7" s="26" t="s">
        <v>36</v>
      </c>
      <c r="B7" s="12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2">
        <v>0</v>
      </c>
      <c r="L7" s="9">
        <v>0</v>
      </c>
      <c r="M7" s="9">
        <v>0</v>
      </c>
      <c r="N7" s="9">
        <f t="shared" si="0"/>
        <v>0</v>
      </c>
    </row>
    <row r="8" spans="1:18" ht="12.75" customHeight="1" x14ac:dyDescent="0.2">
      <c r="A8" s="1" t="s">
        <v>3</v>
      </c>
      <c r="B8" s="12">
        <v>1196</v>
      </c>
      <c r="C8" s="9">
        <v>943</v>
      </c>
      <c r="D8" s="9">
        <v>917</v>
      </c>
      <c r="E8" s="9">
        <v>1157</v>
      </c>
      <c r="F8" s="9">
        <v>889</v>
      </c>
      <c r="G8" s="9">
        <v>908</v>
      </c>
      <c r="H8" s="9">
        <v>1083</v>
      </c>
      <c r="I8" s="9">
        <v>867</v>
      </c>
      <c r="J8" s="9">
        <v>645</v>
      </c>
      <c r="K8" s="12">
        <v>900</v>
      </c>
      <c r="L8" s="9">
        <v>871</v>
      </c>
      <c r="M8" s="9">
        <v>1038</v>
      </c>
      <c r="N8" s="9">
        <f t="shared" si="0"/>
        <v>11414</v>
      </c>
    </row>
    <row r="9" spans="1:18" ht="12.75" customHeight="1" x14ac:dyDescent="0.2">
      <c r="A9" s="1" t="s">
        <v>4</v>
      </c>
      <c r="B9" s="12">
        <v>121</v>
      </c>
      <c r="C9" s="9">
        <v>178</v>
      </c>
      <c r="D9" s="9">
        <v>139</v>
      </c>
      <c r="E9" s="9">
        <v>192</v>
      </c>
      <c r="F9" s="9">
        <v>150</v>
      </c>
      <c r="G9" s="9">
        <v>168</v>
      </c>
      <c r="H9" s="9">
        <v>169</v>
      </c>
      <c r="I9" s="9">
        <v>190</v>
      </c>
      <c r="J9" s="9">
        <v>132</v>
      </c>
      <c r="K9" s="12">
        <v>192</v>
      </c>
      <c r="L9" s="9">
        <v>223</v>
      </c>
      <c r="M9" s="9">
        <v>152</v>
      </c>
      <c r="N9" s="9">
        <f t="shared" si="0"/>
        <v>2006</v>
      </c>
    </row>
    <row r="10" spans="1:18" ht="12.75" customHeight="1" x14ac:dyDescent="0.2">
      <c r="A10" s="1" t="s">
        <v>5</v>
      </c>
      <c r="B10" s="12">
        <v>88</v>
      </c>
      <c r="C10" s="9">
        <v>320</v>
      </c>
      <c r="D10" s="9">
        <v>160</v>
      </c>
      <c r="E10" s="9">
        <v>218</v>
      </c>
      <c r="F10" s="9">
        <v>233</v>
      </c>
      <c r="G10" s="9">
        <v>154</v>
      </c>
      <c r="H10" s="9">
        <v>202</v>
      </c>
      <c r="I10" s="9">
        <v>0</v>
      </c>
      <c r="J10" s="9">
        <v>0</v>
      </c>
      <c r="K10" s="12">
        <v>0</v>
      </c>
      <c r="L10" s="9">
        <v>0</v>
      </c>
      <c r="M10" s="9">
        <v>0</v>
      </c>
      <c r="N10" s="9">
        <f t="shared" si="0"/>
        <v>1375</v>
      </c>
    </row>
    <row r="11" spans="1:18" ht="12.75" customHeight="1" x14ac:dyDescent="0.2">
      <c r="A11" s="1" t="s">
        <v>38</v>
      </c>
      <c r="B11" s="12">
        <v>0</v>
      </c>
      <c r="C11" s="9">
        <v>112</v>
      </c>
      <c r="D11" s="9">
        <v>0</v>
      </c>
      <c r="E11" s="9">
        <v>144</v>
      </c>
      <c r="F11" s="9">
        <v>0</v>
      </c>
      <c r="G11" s="9">
        <v>0</v>
      </c>
      <c r="H11" s="9">
        <v>0</v>
      </c>
      <c r="I11" s="9">
        <v>141</v>
      </c>
      <c r="J11" s="9">
        <v>0</v>
      </c>
      <c r="K11" s="12">
        <v>128</v>
      </c>
      <c r="L11" s="9">
        <v>0</v>
      </c>
      <c r="M11" s="9">
        <v>0</v>
      </c>
      <c r="N11" s="9">
        <f t="shared" si="0"/>
        <v>525</v>
      </c>
    </row>
    <row r="13" spans="1:18" x14ac:dyDescent="0.2">
      <c r="A13" s="1" t="s">
        <v>22</v>
      </c>
      <c r="B13" s="9">
        <f t="shared" ref="B13:M13" si="1">SUM(B4:B12)</f>
        <v>3441</v>
      </c>
      <c r="C13" s="9">
        <f t="shared" si="1"/>
        <v>3709</v>
      </c>
      <c r="D13" s="9">
        <f t="shared" si="1"/>
        <v>3725</v>
      </c>
      <c r="E13" s="9">
        <f t="shared" si="1"/>
        <v>4054</v>
      </c>
      <c r="F13" s="9">
        <f t="shared" si="1"/>
        <v>3690</v>
      </c>
      <c r="G13" s="9">
        <f t="shared" si="1"/>
        <v>3383</v>
      </c>
      <c r="H13" s="9">
        <f t="shared" si="1"/>
        <v>3383</v>
      </c>
      <c r="I13" s="9">
        <f t="shared" si="1"/>
        <v>3557</v>
      </c>
      <c r="J13" s="9">
        <f t="shared" si="1"/>
        <v>2548</v>
      </c>
      <c r="K13" s="9">
        <f t="shared" si="1"/>
        <v>3361</v>
      </c>
      <c r="L13" s="9">
        <f t="shared" si="1"/>
        <v>3433</v>
      </c>
      <c r="M13" s="9">
        <f t="shared" si="1"/>
        <v>3370</v>
      </c>
      <c r="N13" s="9">
        <f>SUM(B13:M13)</f>
        <v>41654</v>
      </c>
      <c r="O13" s="9">
        <f>SUM(N4:N11)</f>
        <v>41654</v>
      </c>
    </row>
    <row r="15" spans="1:18" x14ac:dyDescent="0.2">
      <c r="A15" s="1" t="s">
        <v>19</v>
      </c>
      <c r="B15" s="9">
        <v>80</v>
      </c>
      <c r="C15" s="9">
        <v>50</v>
      </c>
      <c r="D15" s="9">
        <v>10</v>
      </c>
      <c r="E15" s="9">
        <v>10</v>
      </c>
      <c r="F15" s="9">
        <v>10</v>
      </c>
      <c r="G15" s="9">
        <v>40</v>
      </c>
      <c r="H15" s="9">
        <v>20</v>
      </c>
      <c r="I15" s="9">
        <v>10</v>
      </c>
      <c r="J15" s="9">
        <v>10</v>
      </c>
      <c r="K15" s="9">
        <v>20</v>
      </c>
      <c r="L15" s="9">
        <v>0</v>
      </c>
      <c r="M15" s="9">
        <v>20</v>
      </c>
      <c r="N15" s="9">
        <f>SUM(B15:M15)</f>
        <v>280</v>
      </c>
    </row>
    <row r="16" spans="1:18" x14ac:dyDescent="0.2">
      <c r="A16" s="1" t="s">
        <v>20</v>
      </c>
      <c r="B16" s="9">
        <v>1900</v>
      </c>
      <c r="C16" s="9">
        <v>890</v>
      </c>
      <c r="D16" s="9">
        <v>220</v>
      </c>
      <c r="E16" s="9">
        <v>60</v>
      </c>
      <c r="F16" s="9">
        <v>20</v>
      </c>
      <c r="G16" s="9">
        <v>70</v>
      </c>
      <c r="H16" s="9">
        <v>70</v>
      </c>
      <c r="I16" s="9">
        <v>20</v>
      </c>
      <c r="J16" s="9">
        <v>10</v>
      </c>
      <c r="K16" s="9">
        <v>20</v>
      </c>
      <c r="L16" s="9">
        <v>10</v>
      </c>
      <c r="M16" s="9">
        <v>20</v>
      </c>
      <c r="N16" s="9">
        <f>SUM(B16:M16)</f>
        <v>3310</v>
      </c>
    </row>
    <row r="17" spans="1:18" ht="13.5" thickBot="1" x14ac:dyDescent="0.25">
      <c r="A17" s="1" t="s">
        <v>21</v>
      </c>
      <c r="B17" s="9">
        <v>10</v>
      </c>
      <c r="C17" s="9">
        <v>0</v>
      </c>
      <c r="D17" s="9">
        <v>1</v>
      </c>
      <c r="E17" s="9">
        <v>0</v>
      </c>
      <c r="F17" s="9">
        <v>10</v>
      </c>
      <c r="G17" s="9">
        <v>0</v>
      </c>
      <c r="H17" s="9">
        <v>0</v>
      </c>
      <c r="I17" s="9">
        <v>2</v>
      </c>
      <c r="J17" s="9">
        <v>0</v>
      </c>
      <c r="K17" s="9">
        <v>0</v>
      </c>
      <c r="L17" s="9">
        <v>5</v>
      </c>
      <c r="M17" s="9">
        <v>0</v>
      </c>
      <c r="N17" s="13">
        <f>SUM(B17:M17)</f>
        <v>28</v>
      </c>
    </row>
    <row r="18" spans="1:18" x14ac:dyDescent="0.2">
      <c r="O18" s="9">
        <f>SUM(N15:N17)</f>
        <v>3618</v>
      </c>
    </row>
    <row r="19" spans="1:18" x14ac:dyDescent="0.2">
      <c r="A19" s="1" t="s">
        <v>23</v>
      </c>
      <c r="B19" s="9">
        <f>SUM(B13:B18)</f>
        <v>5431</v>
      </c>
      <c r="C19" s="9">
        <f t="shared" ref="C19:M19" si="2">SUM(C13:C18)</f>
        <v>4649</v>
      </c>
      <c r="D19" s="9">
        <f t="shared" si="2"/>
        <v>3956</v>
      </c>
      <c r="E19" s="9">
        <f t="shared" si="2"/>
        <v>4124</v>
      </c>
      <c r="F19" s="9">
        <f t="shared" si="2"/>
        <v>3730</v>
      </c>
      <c r="G19" s="9">
        <f t="shared" si="2"/>
        <v>3493</v>
      </c>
      <c r="H19" s="9">
        <f t="shared" si="2"/>
        <v>3473</v>
      </c>
      <c r="I19" s="9">
        <f t="shared" si="2"/>
        <v>3589</v>
      </c>
      <c r="J19" s="9">
        <f t="shared" si="2"/>
        <v>2568</v>
      </c>
      <c r="K19" s="17">
        <v>40</v>
      </c>
      <c r="L19" s="9">
        <f t="shared" si="2"/>
        <v>3448</v>
      </c>
      <c r="M19" s="9">
        <f t="shared" si="2"/>
        <v>3410</v>
      </c>
      <c r="N19" s="9">
        <f>SUM(B19:M19)</f>
        <v>41911</v>
      </c>
    </row>
    <row r="21" spans="1:18" s="4" customFormat="1" x14ac:dyDescent="0.2">
      <c r="A21" s="4" t="s">
        <v>30</v>
      </c>
      <c r="B21" s="20">
        <v>0</v>
      </c>
      <c r="C21" s="20">
        <v>0</v>
      </c>
      <c r="D21" s="20">
        <v>-336</v>
      </c>
      <c r="E21" s="20">
        <v>-209.16</v>
      </c>
      <c r="F21" s="20">
        <v>0</v>
      </c>
      <c r="G21" s="20">
        <v>0</v>
      </c>
      <c r="H21" s="20">
        <v>-273.95999999999998</v>
      </c>
      <c r="I21" s="20">
        <v>0</v>
      </c>
      <c r="J21" s="20">
        <v>-35</v>
      </c>
      <c r="K21" s="20">
        <v>0</v>
      </c>
      <c r="L21" s="20">
        <v>-177.09</v>
      </c>
      <c r="M21" s="20">
        <v>0</v>
      </c>
      <c r="N21" s="14">
        <f t="shared" ref="N21:N29" si="3">SUM(B21:M21)</f>
        <v>-1031.2099999999998</v>
      </c>
      <c r="O21" s="9"/>
      <c r="P21" s="1"/>
      <c r="Q21" s="14"/>
      <c r="R21" s="9"/>
    </row>
    <row r="22" spans="1:18" s="4" customFormat="1" x14ac:dyDescent="0.2">
      <c r="A22" s="4" t="s">
        <v>31</v>
      </c>
      <c r="B22" s="20">
        <v>-52</v>
      </c>
      <c r="C22" s="20">
        <v>0</v>
      </c>
      <c r="D22" s="20">
        <v>-117</v>
      </c>
      <c r="E22" s="20">
        <v>-65</v>
      </c>
      <c r="F22" s="20">
        <v>-52</v>
      </c>
      <c r="G22" s="20">
        <v>-52</v>
      </c>
      <c r="H22" s="20">
        <v>-65</v>
      </c>
      <c r="I22" s="20">
        <v>-52</v>
      </c>
      <c r="J22" s="20">
        <v>0</v>
      </c>
      <c r="K22" s="20">
        <v>-52</v>
      </c>
      <c r="L22" s="20">
        <v>-65</v>
      </c>
      <c r="M22" s="20">
        <v>-104</v>
      </c>
      <c r="N22" s="14">
        <f t="shared" si="3"/>
        <v>-676</v>
      </c>
      <c r="O22" s="9"/>
      <c r="P22" s="1"/>
      <c r="Q22" s="14"/>
      <c r="R22" s="9"/>
    </row>
    <row r="23" spans="1:18" s="4" customFormat="1" x14ac:dyDescent="0.2">
      <c r="A23" s="4" t="s">
        <v>35</v>
      </c>
      <c r="B23" s="20">
        <v>-302.22000000000003</v>
      </c>
      <c r="C23" s="20">
        <v>-431.12</v>
      </c>
      <c r="D23" s="20">
        <v>-364.4</v>
      </c>
      <c r="E23" s="20">
        <v>-367.94</v>
      </c>
      <c r="F23" s="20">
        <v>-330</v>
      </c>
      <c r="G23" s="20">
        <v>-329.2</v>
      </c>
      <c r="H23" s="20">
        <v>-356.4</v>
      </c>
      <c r="I23" s="20">
        <v>-437.2</v>
      </c>
      <c r="J23" s="20">
        <v>-270.8</v>
      </c>
      <c r="K23" s="20">
        <v>-275.60000000000002</v>
      </c>
      <c r="L23" s="20">
        <v>-396.4</v>
      </c>
      <c r="M23" s="20">
        <v>-314</v>
      </c>
      <c r="N23" s="14">
        <f t="shared" si="3"/>
        <v>-4175.2800000000007</v>
      </c>
      <c r="O23" s="9"/>
      <c r="P23" s="1"/>
      <c r="Q23" s="14"/>
      <c r="R23" s="9"/>
    </row>
    <row r="24" spans="1:18" s="4" customFormat="1" x14ac:dyDescent="0.2">
      <c r="A24" s="4" t="s">
        <v>39</v>
      </c>
      <c r="B24" s="20">
        <v>0</v>
      </c>
      <c r="C24" s="20">
        <v>-310.49</v>
      </c>
      <c r="D24" s="20">
        <v>0</v>
      </c>
      <c r="E24" s="20">
        <v>0</v>
      </c>
      <c r="F24" s="20">
        <v>0</v>
      </c>
      <c r="G24" s="20">
        <v>0</v>
      </c>
      <c r="H24" s="20">
        <v>-152.19999999999999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14">
        <f t="shared" si="3"/>
        <v>-462.69</v>
      </c>
      <c r="O24" s="9"/>
      <c r="P24" s="1"/>
      <c r="Q24" s="14"/>
      <c r="R24" s="9"/>
    </row>
    <row r="25" spans="1:18" s="4" customFormat="1" x14ac:dyDescent="0.2">
      <c r="A25" s="4" t="s">
        <v>32</v>
      </c>
      <c r="B25" s="20">
        <v>0</v>
      </c>
      <c r="C25" s="20">
        <v>0</v>
      </c>
      <c r="D25" s="20">
        <v>-152.19999999999999</v>
      </c>
      <c r="E25" s="20">
        <v>-152.19999999999999</v>
      </c>
      <c r="F25" s="20">
        <v>0</v>
      </c>
      <c r="G25" s="20">
        <v>0</v>
      </c>
      <c r="H25" s="20">
        <v>0</v>
      </c>
      <c r="I25" s="20">
        <v>-24.96</v>
      </c>
      <c r="J25" s="20">
        <v>0</v>
      </c>
      <c r="K25" s="20">
        <v>0</v>
      </c>
      <c r="L25" s="20">
        <v>0</v>
      </c>
      <c r="M25" s="20">
        <v>0</v>
      </c>
      <c r="N25" s="14">
        <f t="shared" si="3"/>
        <v>-329.35999999999996</v>
      </c>
      <c r="O25" s="9"/>
      <c r="Q25" s="14"/>
      <c r="R25" s="9"/>
    </row>
    <row r="26" spans="1:18" s="4" customFormat="1" x14ac:dyDescent="0.2">
      <c r="A26" s="4" t="s">
        <v>40</v>
      </c>
      <c r="B26" s="20">
        <v>0</v>
      </c>
      <c r="C26" s="20">
        <v>0</v>
      </c>
      <c r="D26" s="20">
        <v>0</v>
      </c>
      <c r="E26" s="20">
        <v>0</v>
      </c>
      <c r="F26" s="20">
        <v>-115.02</v>
      </c>
      <c r="G26" s="20">
        <v>-108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14">
        <f t="shared" si="3"/>
        <v>-223.01999999999998</v>
      </c>
      <c r="O26" s="9"/>
      <c r="Q26" s="14"/>
      <c r="R26" s="9"/>
    </row>
    <row r="27" spans="1:18" s="4" customFormat="1" x14ac:dyDescent="0.2">
      <c r="A27" s="4" t="s">
        <v>33</v>
      </c>
      <c r="B27" s="20">
        <v>0</v>
      </c>
      <c r="C27" s="20">
        <v>-128.99</v>
      </c>
      <c r="D27" s="20">
        <v>-43.97</v>
      </c>
      <c r="E27" s="20">
        <v>-33.950000000000003</v>
      </c>
      <c r="F27" s="20">
        <v>-100.02</v>
      </c>
      <c r="G27" s="20">
        <v>0</v>
      </c>
      <c r="H27" s="20">
        <v>0</v>
      </c>
      <c r="I27" s="20">
        <v>-6.03</v>
      </c>
      <c r="J27" s="20">
        <v>-62.81</v>
      </c>
      <c r="K27" s="20">
        <v>0</v>
      </c>
      <c r="L27" s="20">
        <v>-47.69</v>
      </c>
      <c r="M27" s="20">
        <v>-4.5</v>
      </c>
      <c r="N27" s="14">
        <f t="shared" si="3"/>
        <v>-427.96</v>
      </c>
      <c r="O27" s="9"/>
      <c r="Q27" s="14"/>
      <c r="R27" s="9"/>
    </row>
    <row r="28" spans="1:18" s="4" customFormat="1" x14ac:dyDescent="0.2">
      <c r="A28" s="4" t="s">
        <v>43</v>
      </c>
      <c r="B28" s="20">
        <v>-285.5</v>
      </c>
      <c r="C28" s="20">
        <v>0</v>
      </c>
      <c r="D28" s="20">
        <v>0</v>
      </c>
      <c r="E28" s="20">
        <v>0</v>
      </c>
      <c r="F28" s="20">
        <v>-188.95</v>
      </c>
      <c r="G28" s="20">
        <v>-80.400000000000006</v>
      </c>
      <c r="H28" s="20">
        <v>-153.5</v>
      </c>
      <c r="I28" s="20">
        <v>0</v>
      </c>
      <c r="J28" s="20">
        <v>0</v>
      </c>
      <c r="K28" s="20">
        <v>0</v>
      </c>
      <c r="L28" s="20">
        <v>-209.15</v>
      </c>
      <c r="M28" s="20">
        <v>0</v>
      </c>
      <c r="N28" s="14">
        <f t="shared" si="3"/>
        <v>-917.5</v>
      </c>
      <c r="O28" s="9"/>
      <c r="Q28" s="14"/>
      <c r="R28" s="9"/>
    </row>
    <row r="29" spans="1:18" s="4" customFormat="1" x14ac:dyDescent="0.2">
      <c r="A29" s="4" t="s">
        <v>41</v>
      </c>
      <c r="B29" s="20">
        <v>-64.760000000000005</v>
      </c>
      <c r="C29" s="20">
        <v>-204.04</v>
      </c>
      <c r="D29" s="20">
        <v>-58.99</v>
      </c>
      <c r="E29" s="20">
        <v>0</v>
      </c>
      <c r="F29" s="20">
        <v>0</v>
      </c>
      <c r="G29" s="20">
        <v>-54</v>
      </c>
      <c r="H29" s="20">
        <v>0</v>
      </c>
      <c r="I29" s="20">
        <v>-284.01</v>
      </c>
      <c r="J29" s="20">
        <v>0</v>
      </c>
      <c r="K29" s="20">
        <v>0</v>
      </c>
      <c r="L29" s="20">
        <v>-172.48</v>
      </c>
      <c r="M29" s="20">
        <v>0</v>
      </c>
      <c r="N29" s="14">
        <f t="shared" si="3"/>
        <v>-838.28</v>
      </c>
      <c r="O29" s="9"/>
      <c r="Q29" s="14"/>
      <c r="R29" s="9"/>
    </row>
    <row r="30" spans="1:18" s="4" customFormat="1" ht="13.5" thickBot="1" x14ac:dyDescent="0.25">
      <c r="B30" s="14"/>
      <c r="C30" s="14"/>
      <c r="D30" s="14"/>
      <c r="E30" s="9"/>
      <c r="F30" s="14"/>
      <c r="G30" s="14"/>
      <c r="H30" s="14"/>
      <c r="I30" s="14"/>
      <c r="J30" s="14"/>
      <c r="K30" s="14"/>
      <c r="L30" s="14"/>
      <c r="M30" s="14"/>
      <c r="N30" s="16"/>
      <c r="O30" s="15">
        <f>SUM(N21:N29)</f>
        <v>-9081.3000000000011</v>
      </c>
      <c r="Q30" s="14"/>
      <c r="R30" s="9"/>
    </row>
    <row r="31" spans="1:18" x14ac:dyDescent="0.2">
      <c r="Q31" s="14"/>
    </row>
    <row r="32" spans="1:18" s="25" customFormat="1" x14ac:dyDescent="0.2">
      <c r="A32" s="25" t="s">
        <v>42</v>
      </c>
      <c r="B32" s="20">
        <f t="shared" ref="B32:M32" si="4">SUM(B21:B31)</f>
        <v>-704.48</v>
      </c>
      <c r="C32" s="20">
        <f t="shared" si="4"/>
        <v>-1074.6400000000001</v>
      </c>
      <c r="D32" s="20">
        <f t="shared" si="4"/>
        <v>-1072.56</v>
      </c>
      <c r="E32" s="20">
        <f t="shared" si="4"/>
        <v>-828.25</v>
      </c>
      <c r="F32" s="20">
        <f t="shared" si="4"/>
        <v>-785.99</v>
      </c>
      <c r="G32" s="20">
        <f t="shared" si="4"/>
        <v>-623.6</v>
      </c>
      <c r="H32" s="20">
        <f t="shared" si="4"/>
        <v>-1001.06</v>
      </c>
      <c r="I32" s="20">
        <f t="shared" si="4"/>
        <v>-804.19999999999993</v>
      </c>
      <c r="J32" s="20">
        <f t="shared" si="4"/>
        <v>-368.61</v>
      </c>
      <c r="K32" s="20">
        <f t="shared" si="4"/>
        <v>-327.60000000000002</v>
      </c>
      <c r="L32" s="20">
        <f t="shared" si="4"/>
        <v>-1067.81</v>
      </c>
      <c r="M32" s="20">
        <f t="shared" si="4"/>
        <v>-422.5</v>
      </c>
      <c r="N32" s="20">
        <f>SUM(B32:M32)</f>
        <v>-9081.2999999999993</v>
      </c>
      <c r="O32" s="17">
        <f>SUM(O12:O31)</f>
        <v>36190.699999999997</v>
      </c>
      <c r="Q32" s="14"/>
      <c r="R32" s="9"/>
    </row>
    <row r="33" spans="1:18" x14ac:dyDescent="0.2">
      <c r="Q33" s="14"/>
    </row>
    <row r="34" spans="1:18" ht="15.75" x14ac:dyDescent="0.25">
      <c r="A34" s="5" t="s">
        <v>27</v>
      </c>
      <c r="Q34" s="14"/>
    </row>
    <row r="35" spans="1:18" x14ac:dyDescent="0.2">
      <c r="A35" s="1" t="s">
        <v>24</v>
      </c>
      <c r="B35" s="9">
        <v>8780</v>
      </c>
      <c r="D35" s="9">
        <v>5710</v>
      </c>
      <c r="H35" s="9">
        <v>7750</v>
      </c>
      <c r="N35" s="9">
        <f>SUM(B35:M35)</f>
        <v>22240</v>
      </c>
      <c r="Q35" s="14"/>
    </row>
    <row r="36" spans="1:18" s="25" customFormat="1" x14ac:dyDescent="0.2">
      <c r="A36" s="25" t="s">
        <v>25</v>
      </c>
      <c r="B36" s="20">
        <v>-8605.14</v>
      </c>
      <c r="C36" s="20"/>
      <c r="D36" s="20">
        <v>-5076.3</v>
      </c>
      <c r="E36" s="20"/>
      <c r="F36" s="9"/>
      <c r="G36" s="9"/>
      <c r="H36" s="20">
        <v>-6970</v>
      </c>
      <c r="I36" s="20"/>
      <c r="J36" s="9"/>
      <c r="K36" s="20"/>
      <c r="L36" s="20"/>
      <c r="M36" s="20"/>
      <c r="N36" s="22">
        <f>SUM(B36:M36)</f>
        <v>-20651.439999999999</v>
      </c>
      <c r="O36" s="20"/>
      <c r="Q36" s="14"/>
      <c r="R36" s="9"/>
    </row>
    <row r="37" spans="1:18" x14ac:dyDescent="0.2">
      <c r="A37" s="1" t="s">
        <v>26</v>
      </c>
      <c r="B37" s="9">
        <f>SUM(B35:B36)</f>
        <v>174.86000000000058</v>
      </c>
      <c r="D37" s="9">
        <f>SUM(D35:D36)</f>
        <v>633.69999999999982</v>
      </c>
      <c r="H37" s="9">
        <f>SUM(H35:H36)</f>
        <v>780</v>
      </c>
      <c r="N37" s="21">
        <f>SUM(N35:N36)</f>
        <v>1588.5600000000013</v>
      </c>
      <c r="Q37" s="14"/>
    </row>
    <row r="38" spans="1:18" x14ac:dyDescent="0.2">
      <c r="O38" s="9">
        <f>N37</f>
        <v>1588.5600000000013</v>
      </c>
      <c r="Q38" s="14"/>
    </row>
    <row r="39" spans="1:18" ht="15.75" x14ac:dyDescent="0.25">
      <c r="A39" s="5" t="s">
        <v>28</v>
      </c>
      <c r="G39" s="17"/>
      <c r="M39" s="17"/>
      <c r="Q39" s="14"/>
    </row>
    <row r="40" spans="1:18" x14ac:dyDescent="0.2">
      <c r="A40" s="1" t="s">
        <v>24</v>
      </c>
      <c r="B40" s="9">
        <v>95</v>
      </c>
      <c r="C40" s="9">
        <v>134</v>
      </c>
      <c r="D40" s="9">
        <v>111</v>
      </c>
      <c r="E40" s="9">
        <v>140</v>
      </c>
      <c r="F40" s="9">
        <v>233</v>
      </c>
      <c r="G40" s="17">
        <v>965</v>
      </c>
      <c r="H40" s="9">
        <v>83</v>
      </c>
      <c r="I40" s="9">
        <v>77</v>
      </c>
      <c r="K40" s="9">
        <v>280</v>
      </c>
      <c r="M40" s="17"/>
      <c r="N40" s="9">
        <f>SUM(B40:M40)</f>
        <v>2118</v>
      </c>
      <c r="Q40" s="14"/>
    </row>
    <row r="41" spans="1:18" s="4" customFormat="1" x14ac:dyDescent="0.2">
      <c r="A41" s="4" t="s">
        <v>25</v>
      </c>
      <c r="B41" s="14">
        <v>-11.98</v>
      </c>
      <c r="C41" s="14">
        <v>-15.48</v>
      </c>
      <c r="D41" s="14">
        <v>-12.32</v>
      </c>
      <c r="E41" s="14">
        <v>0</v>
      </c>
      <c r="F41" s="14">
        <v>-12.96</v>
      </c>
      <c r="G41" s="14">
        <v>0</v>
      </c>
      <c r="H41" s="14">
        <v>-13.93</v>
      </c>
      <c r="I41" s="14">
        <v>0</v>
      </c>
      <c r="J41" s="14"/>
      <c r="K41" s="14">
        <v>0</v>
      </c>
      <c r="L41" s="14"/>
      <c r="M41" s="14"/>
      <c r="N41" s="16">
        <f>SUM(B41:M41)</f>
        <v>-66.67</v>
      </c>
      <c r="O41" s="14"/>
      <c r="Q41" s="14"/>
      <c r="R41" s="14"/>
    </row>
    <row r="42" spans="1:18" s="24" customFormat="1" x14ac:dyDescent="0.2">
      <c r="A42" s="24" t="s">
        <v>26</v>
      </c>
      <c r="B42" s="17">
        <f t="shared" ref="B42:I42" si="5">SUM(B40:B41)</f>
        <v>83.02</v>
      </c>
      <c r="C42" s="17">
        <f t="shared" si="5"/>
        <v>118.52</v>
      </c>
      <c r="D42" s="17">
        <f t="shared" si="5"/>
        <v>98.68</v>
      </c>
      <c r="E42" s="17">
        <f t="shared" si="5"/>
        <v>140</v>
      </c>
      <c r="F42" s="17">
        <f t="shared" si="5"/>
        <v>220.04</v>
      </c>
      <c r="G42" s="17">
        <f t="shared" si="5"/>
        <v>965</v>
      </c>
      <c r="H42" s="17">
        <f t="shared" si="5"/>
        <v>69.069999999999993</v>
      </c>
      <c r="I42" s="17">
        <f t="shared" si="5"/>
        <v>77</v>
      </c>
      <c r="J42" s="17"/>
      <c r="K42" s="17">
        <f>SUM(K40:K41)</f>
        <v>280</v>
      </c>
      <c r="L42" s="17"/>
      <c r="M42" s="17"/>
      <c r="N42" s="23">
        <f>SUM(N40:N41)</f>
        <v>2051.33</v>
      </c>
      <c r="O42" s="17"/>
      <c r="Q42" s="14"/>
      <c r="R42" s="17"/>
    </row>
    <row r="43" spans="1:18" x14ac:dyDescent="0.2">
      <c r="B43" s="17" t="s">
        <v>45</v>
      </c>
      <c r="H43" s="17" t="s">
        <v>46</v>
      </c>
      <c r="O43" s="9">
        <f>N42</f>
        <v>2051.33</v>
      </c>
      <c r="Q43" s="14"/>
    </row>
    <row r="44" spans="1:18" ht="15.75" x14ac:dyDescent="0.25">
      <c r="A44" s="6" t="s">
        <v>34</v>
      </c>
      <c r="O44" s="18"/>
      <c r="Q44" s="14"/>
    </row>
    <row r="45" spans="1:18" x14ac:dyDescent="0.2">
      <c r="A45" s="1" t="s">
        <v>24</v>
      </c>
      <c r="D45" s="9">
        <v>985</v>
      </c>
      <c r="J45" s="9">
        <v>1065.27</v>
      </c>
      <c r="M45" s="9">
        <v>460</v>
      </c>
      <c r="N45" s="9">
        <f>SUM(B45:M45)</f>
        <v>2510.27</v>
      </c>
      <c r="O45" s="18"/>
      <c r="Q45" s="14"/>
    </row>
    <row r="46" spans="1:18" s="25" customFormat="1" x14ac:dyDescent="0.2">
      <c r="A46" s="25" t="s">
        <v>25</v>
      </c>
      <c r="B46" s="20"/>
      <c r="C46" s="20"/>
      <c r="D46" s="20">
        <v>-348.09</v>
      </c>
      <c r="E46" s="9"/>
      <c r="F46" s="20"/>
      <c r="G46" s="20"/>
      <c r="H46" s="9"/>
      <c r="I46" s="20"/>
      <c r="J46" s="20">
        <v>-237.2</v>
      </c>
      <c r="K46" s="20"/>
      <c r="L46" s="20"/>
      <c r="M46" s="20">
        <v>-220</v>
      </c>
      <c r="N46" s="22">
        <f>SUM(B46:M46)</f>
        <v>-805.29</v>
      </c>
      <c r="O46" s="22"/>
      <c r="Q46" s="14"/>
      <c r="R46" s="20"/>
    </row>
    <row r="47" spans="1:18" x14ac:dyDescent="0.2">
      <c r="A47" s="1" t="s">
        <v>26</v>
      </c>
      <c r="D47" s="9">
        <f>SUM(D45:D46)</f>
        <v>636.91000000000008</v>
      </c>
      <c r="J47" s="17">
        <f>SUM(J45:J46)</f>
        <v>828.06999999999994</v>
      </c>
      <c r="M47" s="9">
        <f>SUM(M45:M46)</f>
        <v>240</v>
      </c>
      <c r="N47" s="23">
        <f>SUM(N45:N46)</f>
        <v>1704.98</v>
      </c>
      <c r="O47" s="18"/>
      <c r="Q47" s="14"/>
    </row>
    <row r="48" spans="1:18" ht="13.5" thickBot="1" x14ac:dyDescent="0.25">
      <c r="A48" s="7"/>
      <c r="J48" s="9" t="s">
        <v>37</v>
      </c>
      <c r="O48" s="19">
        <f>SUM(N47)</f>
        <v>1704.98</v>
      </c>
      <c r="Q48" s="14"/>
    </row>
    <row r="50" spans="2:18" s="2" customFormat="1" ht="18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 t="s">
        <v>29</v>
      </c>
      <c r="N50" s="8"/>
      <c r="O50" s="8">
        <f>SUM(O32:O49)</f>
        <v>41535.57</v>
      </c>
      <c r="Q50" s="8"/>
      <c r="R50" s="8"/>
    </row>
    <row r="51" spans="2:18" ht="18" x14ac:dyDescent="0.25">
      <c r="F51" s="8"/>
    </row>
  </sheetData>
  <phoneticPr fontId="0" type="noConversion"/>
  <printOptions horizontalCentered="1"/>
  <pageMargins left="0.55118110236220474" right="0.55118110236220474" top="0.39370078740157483" bottom="0.39370078740157483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 Hooker</dc:creator>
  <cp:lastModifiedBy>Lynne Mathys</cp:lastModifiedBy>
  <cp:lastPrinted>2016-04-19T10:33:57Z</cp:lastPrinted>
  <dcterms:created xsi:type="dcterms:W3CDTF">2005-03-24T16:51:35Z</dcterms:created>
  <dcterms:modified xsi:type="dcterms:W3CDTF">2016-04-29T16:03:33Z</dcterms:modified>
</cp:coreProperties>
</file>